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<sst xmlns="http://schemas.openxmlformats.org/spreadsheetml/2006/main" count="128" uniqueCount="53">
  <si>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</si>
  <si>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</si>
  <si>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</si>
  <si>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</si>
  <si>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</si>
  <si>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</si>
  <si>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</si>
  <si>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</si>
  <si>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</si>
  <si>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</si>
  <si>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</si>
  <si>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</si>
  <si>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</si>
  <si>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</si>
  <si>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</si>
  <si>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</si>
  <si>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</si>
  <si>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</si>
  <si>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</si>
  <si>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</si>
  <si>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</si>
  <si>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</si>
  <si>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</si>
  <si>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</si>
  <si>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</si>
  <si>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</si>
  <si>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</si>
  <si>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</si>
  <si>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</si>
  <si>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</si>
  <si>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</si>
  <si>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</si>
  <si>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</si>
  <si>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</si>
  <si>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</si>
  <si>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</si>
  <si>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</si>
  <si>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</si>
  <si>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</si>
  <si>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</si>
  <si>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</si>
  <si>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</si>
  <si>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</si>
  <si>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</si>
  <si>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</si>
  <si>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</si>
  <si>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>за  январь-август  2013 года</t>
  </si>
  <si>
    <t xml:space="preserve"> план на январь-август   2013 года</t>
  </si>
  <si>
    <t xml:space="preserve">факт за январь-август          2013 года </t>
  </si>
  <si>
    <t xml:space="preserve"> план на январь-август    2013 года</t>
  </si>
  <si>
    <t>факт за январь-август            2013 года</t>
  </si>
  <si>
    <t>за  январь-август 2012-2013 года</t>
  </si>
  <si>
    <t>факт за январь-август          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</si>
</sst>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0" borderId="24" xfId="0" applyFont="1" applyBorder="1" applyAlignment="1">
      <alignment/>
    </xf>
    <xf numFmtId="172" fontId="1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172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172" fontId="1" fillId="0" borderId="15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2">
      <selection activeCell="B33" sqref="B33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29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39</v>
      </c>
      <c r="B4" s="60"/>
      <c r="C4" s="60"/>
      <c r="D4" s="60"/>
      <c r="E4" s="60"/>
      <c r="F4" s="7"/>
    </row>
    <row r="5" spans="1:5" ht="17.25" customHeight="1">
      <c r="A5" s="60" t="s">
        <v>51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52</v>
      </c>
      <c r="C8" s="15" t="s">
        <v>50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B10+B19</f>
        <v>42107.49999999999</v>
      </c>
      <c r="C9" s="25">
        <f>C10+C19</f>
        <v>45318.2</v>
      </c>
      <c r="D9" s="25">
        <f>C9-B9</f>
        <v>3210.7000000000044</v>
      </c>
      <c r="E9" s="26">
        <f>C9/B9*100</f>
        <v>107.62500742148076</v>
      </c>
    </row>
    <row r="10" spans="1:5" ht="17.25" customHeight="1">
      <c r="A10" s="42" t="s">
        <v>19</v>
      </c>
      <c r="B10" s="8">
        <f>SUM(B11:B18)</f>
        <v>28899.299999999996</v>
      </c>
      <c r="C10" s="8">
        <f>SUM(C11:C18)</f>
        <v>31161.5</v>
      </c>
      <c r="D10" s="8">
        <f>C10-B10</f>
        <v>2262.2000000000044</v>
      </c>
      <c r="E10" s="13">
        <f aca="true" t="shared" si="0" ref="E10:E30">C10/B10*100</f>
        <v>107.8278712633178</v>
      </c>
    </row>
    <row r="11" spans="1:5" ht="17.25" customHeight="1">
      <c r="A11" s="5" t="s">
        <v>6</v>
      </c>
      <c r="B11" s="10">
        <v>19179.3</v>
      </c>
      <c r="C11" s="10">
        <v>20010.8</v>
      </c>
      <c r="D11" s="8">
        <f aca="true" t="shared" si="1" ref="D11:D30">C11-B11</f>
        <v>831.5</v>
      </c>
      <c r="E11" s="13">
        <f t="shared" si="0"/>
        <v>104.33540327332071</v>
      </c>
    </row>
    <row r="12" spans="1:5" ht="37.5" customHeight="1">
      <c r="A12" s="6" t="s">
        <v>7</v>
      </c>
      <c r="B12" s="8">
        <v>4885</v>
      </c>
      <c r="C12" s="8">
        <v>5761.6</v>
      </c>
      <c r="D12" s="8">
        <f t="shared" si="1"/>
        <v>876.6000000000004</v>
      </c>
      <c r="E12" s="13">
        <f t="shared" si="0"/>
        <v>117.94472876151485</v>
      </c>
    </row>
    <row r="13" spans="1:5" ht="20.25" customHeight="1">
      <c r="A13" s="6" t="s">
        <v>12</v>
      </c>
      <c r="B13" s="8">
        <v>1166.1</v>
      </c>
      <c r="C13" s="8">
        <v>1135.1</v>
      </c>
      <c r="D13" s="8">
        <f t="shared" si="1"/>
        <v>-31</v>
      </c>
      <c r="E13" s="13">
        <f t="shared" si="0"/>
        <v>97.3415659034388</v>
      </c>
    </row>
    <row r="14" spans="1:5" ht="59.25" customHeight="1">
      <c r="A14" s="54" t="s">
        <v>45</v>
      </c>
      <c r="B14" s="10"/>
      <c r="C14" s="8">
        <v>44.1</v>
      </c>
      <c r="D14" s="8"/>
      <c r="E14" s="13" t="e">
        <f t="shared" si="0"/>
        <v>#DIV/0!</v>
      </c>
    </row>
    <row r="15" spans="1:5" ht="17.25" customHeight="1">
      <c r="A15" s="5" t="s">
        <v>10</v>
      </c>
      <c r="B15" s="10">
        <v>485.3</v>
      </c>
      <c r="C15" s="10">
        <v>745.1</v>
      </c>
      <c r="D15" s="8">
        <f t="shared" si="1"/>
        <v>259.8</v>
      </c>
      <c r="E15" s="13">
        <f t="shared" si="0"/>
        <v>153.53389655882958</v>
      </c>
    </row>
    <row r="16" spans="1:5" ht="17.25" customHeight="1">
      <c r="A16" s="5" t="s">
        <v>28</v>
      </c>
      <c r="B16" s="10">
        <v>2979</v>
      </c>
      <c r="C16" s="10">
        <v>3077.9</v>
      </c>
      <c r="D16" s="8">
        <f t="shared" si="1"/>
        <v>98.90000000000009</v>
      </c>
      <c r="E16" s="13">
        <f t="shared" si="0"/>
        <v>103.31990600872776</v>
      </c>
    </row>
    <row r="17" spans="1:5" ht="17.25" customHeight="1">
      <c r="A17" s="6" t="s">
        <v>8</v>
      </c>
      <c r="B17" s="10">
        <v>204.5</v>
      </c>
      <c r="C17" s="10">
        <v>386.9</v>
      </c>
      <c r="D17" s="8">
        <f t="shared" si="1"/>
        <v>182.39999999999998</v>
      </c>
      <c r="E17" s="13">
        <f t="shared" si="0"/>
        <v>189.19315403422982</v>
      </c>
    </row>
    <row r="18" spans="1:5" ht="17.25" customHeight="1">
      <c r="A18" s="17" t="s">
        <v>14</v>
      </c>
      <c r="B18" s="10">
        <v>0.1</v>
      </c>
      <c r="C18" s="10"/>
      <c r="D18" s="8">
        <f t="shared" si="1"/>
        <v>-0.1</v>
      </c>
      <c r="E18" s="13">
        <f t="shared" si="0"/>
        <v>0</v>
      </c>
    </row>
    <row r="19" spans="1:5" ht="17.25" customHeight="1">
      <c r="A19" s="41" t="s">
        <v>20</v>
      </c>
      <c r="B19" s="8">
        <f>SUM(B20:B29)</f>
        <v>13208.199999999999</v>
      </c>
      <c r="C19" s="8">
        <f>SUM(C20:C29)</f>
        <v>14156.7</v>
      </c>
      <c r="D19" s="8">
        <f t="shared" si="1"/>
        <v>948.5000000000018</v>
      </c>
      <c r="E19" s="13">
        <f t="shared" si="0"/>
        <v>107.18114504625915</v>
      </c>
    </row>
    <row r="20" spans="1:5" ht="56.25" customHeight="1">
      <c r="A20" s="6" t="s">
        <v>22</v>
      </c>
      <c r="B20" s="8">
        <v>2079.6</v>
      </c>
      <c r="C20" s="8">
        <v>2349.4</v>
      </c>
      <c r="D20" s="8">
        <f t="shared" si="1"/>
        <v>269.8000000000002</v>
      </c>
      <c r="E20" s="13">
        <f t="shared" si="0"/>
        <v>112.97364877861129</v>
      </c>
    </row>
    <row r="21" spans="1:5" ht="31.5" customHeight="1">
      <c r="A21" s="6" t="s">
        <v>13</v>
      </c>
      <c r="B21" s="10">
        <v>404.9</v>
      </c>
      <c r="C21" s="10">
        <v>409.1</v>
      </c>
      <c r="D21" s="8">
        <f t="shared" si="1"/>
        <v>4.2000000000000455</v>
      </c>
      <c r="E21" s="13">
        <f t="shared" si="0"/>
        <v>101.03729315880466</v>
      </c>
    </row>
    <row r="22" spans="1:5" ht="36.75" customHeight="1">
      <c r="A22" s="6" t="s">
        <v>23</v>
      </c>
      <c r="B22" s="10">
        <v>7990.3</v>
      </c>
      <c r="C22" s="10">
        <v>8095.6</v>
      </c>
      <c r="D22" s="8">
        <f t="shared" si="1"/>
        <v>105.30000000000018</v>
      </c>
      <c r="E22" s="13">
        <f t="shared" si="0"/>
        <v>101.31784789056732</v>
      </c>
    </row>
    <row r="23" spans="1:5" ht="36" customHeight="1">
      <c r="A23" s="6" t="s">
        <v>24</v>
      </c>
      <c r="B23" s="10">
        <v>1083.9</v>
      </c>
      <c r="C23" s="10">
        <v>1787</v>
      </c>
      <c r="D23" s="8">
        <f t="shared" si="1"/>
        <v>703.0999999999999</v>
      </c>
      <c r="E23" s="13">
        <f t="shared" si="0"/>
        <v>164.86760771288863</v>
      </c>
    </row>
    <row r="24" spans="1:5" ht="24" customHeight="1">
      <c r="A24" s="6" t="s">
        <v>25</v>
      </c>
      <c r="B24" s="10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10">
        <v>1572.9</v>
      </c>
      <c r="C25" s="10">
        <v>1383.6</v>
      </c>
      <c r="D25" s="8">
        <f t="shared" si="1"/>
        <v>-189.30000000000018</v>
      </c>
      <c r="E25" s="13">
        <f t="shared" si="0"/>
        <v>87.96490558840358</v>
      </c>
    </row>
    <row r="26" spans="1:5" ht="18" customHeight="1">
      <c r="A26" s="6" t="s">
        <v>27</v>
      </c>
      <c r="B26" s="10">
        <v>44.6</v>
      </c>
      <c r="C26" s="10">
        <v>48.3</v>
      </c>
      <c r="D26" s="8">
        <f t="shared" si="1"/>
        <v>3.6999999999999957</v>
      </c>
      <c r="E26" s="13">
        <f t="shared" si="0"/>
        <v>108.29596412556053</v>
      </c>
    </row>
    <row r="27" spans="1:5" ht="34.5" customHeight="1" hidden="1">
      <c r="A27" s="6" t="s">
        <v>31</v>
      </c>
      <c r="B27" s="10"/>
      <c r="C27" s="10"/>
      <c r="D27" s="8"/>
      <c r="E27" s="13"/>
    </row>
    <row r="28" spans="1:5" ht="21" customHeight="1">
      <c r="A28" s="6" t="s">
        <v>32</v>
      </c>
      <c r="B28" s="10">
        <v>32</v>
      </c>
      <c r="C28" s="10">
        <v>83.7</v>
      </c>
      <c r="D28" s="8">
        <f t="shared" si="1"/>
        <v>51.7</v>
      </c>
      <c r="E28" s="13">
        <f t="shared" si="0"/>
        <v>261.5625</v>
      </c>
    </row>
    <row r="29" spans="1:5" ht="39.75" customHeight="1" hidden="1">
      <c r="A29" s="6" t="s">
        <v>40</v>
      </c>
      <c r="B29" s="10"/>
      <c r="C29" s="10"/>
      <c r="D29" s="8">
        <f t="shared" si="1"/>
        <v>0</v>
      </c>
      <c r="E29" s="3" t="e">
        <f t="shared" si="0"/>
        <v>#DIV/0!</v>
      </c>
    </row>
    <row r="30" spans="1:5" ht="24" customHeight="1" thickBot="1">
      <c r="A30" s="4" t="s">
        <v>3</v>
      </c>
      <c r="B30" s="9">
        <f>B10+B19</f>
        <v>42107.49999999999</v>
      </c>
      <c r="C30" s="9">
        <f>C10+C19</f>
        <v>45318.2</v>
      </c>
      <c r="D30" s="9">
        <f t="shared" si="1"/>
        <v>3210.7000000000044</v>
      </c>
      <c r="E30" s="39">
        <f t="shared" si="0"/>
        <v>107.62500742148076</v>
      </c>
    </row>
    <row r="31" spans="1:5" ht="38.25" hidden="1" thickBot="1">
      <c r="A31" s="49" t="s">
        <v>42</v>
      </c>
      <c r="B31" s="50"/>
      <c r="C31" s="50"/>
      <c r="D31" s="51"/>
      <c r="E31" s="39"/>
    </row>
    <row r="32" spans="1:5" ht="38.25" hidden="1" thickBot="1">
      <c r="A32" s="49" t="s">
        <v>43</v>
      </c>
      <c r="B32" s="50"/>
      <c r="C32" s="50"/>
      <c r="D32" s="51"/>
      <c r="E32" s="39"/>
    </row>
    <row r="33" spans="1:5" ht="18.75" thickBot="1">
      <c r="A33" s="52" t="s">
        <v>44</v>
      </c>
      <c r="B33" s="53">
        <f>B32+B31+B30</f>
        <v>42107.49999999999</v>
      </c>
      <c r="C33" s="53">
        <f>C32+C31+C30</f>
        <v>45318.2</v>
      </c>
      <c r="D33" s="53">
        <f>D32+D31+D30</f>
        <v>3210.7000000000044</v>
      </c>
      <c r="E33" s="39">
        <f>C33/B33*100</f>
        <v>107.62500742148076</v>
      </c>
    </row>
    <row r="41" ht="12.75">
      <c r="E41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0" sqref="O20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2.57421875" style="0" customWidth="1"/>
    <col min="6" max="6" width="11.7109375" style="0" customWidth="1"/>
    <col min="7" max="7" width="8.8515625" style="0" customWidth="1"/>
    <col min="8" max="8" width="10.57421875" style="0" customWidth="1"/>
    <col min="9" max="9" width="11.140625" style="0" customWidth="1"/>
    <col min="10" max="10" width="8.28125" style="0" customWidth="1"/>
    <col min="12" max="12" width="11.57421875" style="0" customWidth="1"/>
    <col min="13" max="13" width="10.140625" style="0" customWidth="1"/>
    <col min="14" max="14" width="10.57421875" style="0" customWidth="1"/>
    <col min="15" max="15" width="10.28125" style="0" customWidth="1"/>
    <col min="16" max="16" width="11.421875" style="0" customWidth="1"/>
    <col min="19" max="19" width="9.7109375" style="0" customWidth="1"/>
    <col min="21" max="21" width="11.421875" style="0" customWidth="1"/>
    <col min="22" max="22" width="10.140625" style="0" customWidth="1"/>
    <col min="23" max="23" width="14.00390625" style="0" customWidth="1"/>
    <col min="24" max="24" width="11.7109375" style="0" customWidth="1"/>
    <col min="25" max="25" width="8.57421875" style="0" customWidth="1"/>
  </cols>
  <sheetData>
    <row r="1" spans="23:25" ht="17.25" customHeight="1">
      <c r="W1" s="60" t="s">
        <v>17</v>
      </c>
      <c r="X1" s="60"/>
      <c r="Y1" s="60"/>
    </row>
    <row r="2" ht="15.75" customHeight="1"/>
    <row r="3" spans="1:25" ht="17.25" customHeight="1">
      <c r="A3" s="60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9.7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7.25" customHeight="1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1" t="s">
        <v>4</v>
      </c>
      <c r="Y7" s="61"/>
    </row>
    <row r="8" spans="1:25" ht="15.75" customHeight="1" thickBot="1">
      <c r="A8" s="62" t="s">
        <v>0</v>
      </c>
      <c r="B8" s="68" t="s">
        <v>15</v>
      </c>
      <c r="C8" s="69"/>
      <c r="D8" s="69"/>
      <c r="E8" s="73" t="s">
        <v>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</row>
    <row r="9" spans="1:25" ht="37.5" customHeight="1" thickBot="1">
      <c r="A9" s="63"/>
      <c r="B9" s="70"/>
      <c r="C9" s="71"/>
      <c r="D9" s="72"/>
      <c r="E9" s="69" t="s">
        <v>16</v>
      </c>
      <c r="F9" s="66"/>
      <c r="G9" s="67"/>
      <c r="H9" s="65" t="s">
        <v>41</v>
      </c>
      <c r="I9" s="66"/>
      <c r="J9" s="67"/>
      <c r="K9" s="65" t="s">
        <v>33</v>
      </c>
      <c r="L9" s="66"/>
      <c r="M9" s="67"/>
      <c r="N9" s="65" t="s">
        <v>34</v>
      </c>
      <c r="O9" s="66"/>
      <c r="P9" s="67"/>
      <c r="Q9" s="65" t="s">
        <v>35</v>
      </c>
      <c r="R9" s="66"/>
      <c r="S9" s="67"/>
      <c r="T9" s="65" t="s">
        <v>36</v>
      </c>
      <c r="U9" s="66"/>
      <c r="V9" s="67"/>
      <c r="W9" s="65" t="s">
        <v>37</v>
      </c>
      <c r="X9" s="66"/>
      <c r="Y9" s="67"/>
    </row>
    <row r="10" spans="1:25" ht="72" customHeight="1" thickBot="1">
      <c r="A10" s="64"/>
      <c r="B10" s="59" t="s">
        <v>47</v>
      </c>
      <c r="C10" s="59" t="s">
        <v>48</v>
      </c>
      <c r="D10" s="59" t="s">
        <v>1</v>
      </c>
      <c r="E10" s="59" t="s">
        <v>47</v>
      </c>
      <c r="F10" s="59" t="s">
        <v>48</v>
      </c>
      <c r="G10" s="37" t="s">
        <v>1</v>
      </c>
      <c r="H10" s="59" t="s">
        <v>47</v>
      </c>
      <c r="I10" s="59" t="s">
        <v>48</v>
      </c>
      <c r="J10" s="27" t="s">
        <v>1</v>
      </c>
      <c r="K10" s="59" t="s">
        <v>47</v>
      </c>
      <c r="L10" s="59" t="s">
        <v>48</v>
      </c>
      <c r="M10" s="27" t="s">
        <v>1</v>
      </c>
      <c r="N10" s="59" t="s">
        <v>47</v>
      </c>
      <c r="O10" s="59" t="s">
        <v>48</v>
      </c>
      <c r="P10" s="27" t="s">
        <v>1</v>
      </c>
      <c r="Q10" s="59" t="s">
        <v>47</v>
      </c>
      <c r="R10" s="59" t="s">
        <v>48</v>
      </c>
      <c r="S10" s="28" t="s">
        <v>1</v>
      </c>
      <c r="T10" s="59" t="s">
        <v>47</v>
      </c>
      <c r="U10" s="59" t="s">
        <v>48</v>
      </c>
      <c r="V10" s="28" t="s">
        <v>1</v>
      </c>
      <c r="W10" s="59" t="s">
        <v>47</v>
      </c>
      <c r="X10" s="59" t="s">
        <v>48</v>
      </c>
      <c r="Y10" s="28" t="s">
        <v>1</v>
      </c>
    </row>
    <row r="11" spans="1:25" ht="39" customHeight="1" thickBot="1">
      <c r="A11" s="34" t="s">
        <v>9</v>
      </c>
      <c r="B11" s="56">
        <f>B12+B21</f>
        <v>43073.5</v>
      </c>
      <c r="C11" s="57">
        <f>C12+C21</f>
        <v>45318.2</v>
      </c>
      <c r="D11" s="58">
        <f>C11/B11*100</f>
        <v>105.21132482849083</v>
      </c>
      <c r="E11" s="56">
        <f>E12+E21</f>
        <v>27059.2</v>
      </c>
      <c r="F11" s="25">
        <f>F12+F21</f>
        <v>28253.300000000003</v>
      </c>
      <c r="G11" s="48">
        <f>F11/E11*100</f>
        <v>104.41291686376539</v>
      </c>
      <c r="H11" s="24">
        <f>H12+H21</f>
        <v>1842.6999999999998</v>
      </c>
      <c r="I11" s="25">
        <f>I12+I21</f>
        <v>2006.2999999999997</v>
      </c>
      <c r="J11" s="43">
        <f>I11/H11*100</f>
        <v>108.87827644217725</v>
      </c>
      <c r="K11" s="24">
        <f>K12+K21</f>
        <v>876.7</v>
      </c>
      <c r="L11" s="25">
        <f>L12+L21</f>
        <v>1009.8</v>
      </c>
      <c r="M11" s="43">
        <f>L11/K11*100</f>
        <v>115.1819322459222</v>
      </c>
      <c r="N11" s="24">
        <f>N12+N21</f>
        <v>1376.1999999999998</v>
      </c>
      <c r="O11" s="25">
        <f>O12+O21</f>
        <v>1523.7000000000003</v>
      </c>
      <c r="P11" s="43">
        <f>O11/N11*100</f>
        <v>110.71791890713563</v>
      </c>
      <c r="Q11" s="24">
        <f>Q12+Q21</f>
        <v>755.7</v>
      </c>
      <c r="R11" s="25">
        <f>R12+R21</f>
        <v>811.6000000000001</v>
      </c>
      <c r="S11" s="47">
        <f>R11/Q11*100</f>
        <v>107.39711525737728</v>
      </c>
      <c r="T11" s="24">
        <f>T12+T21</f>
        <v>940.2</v>
      </c>
      <c r="U11" s="25">
        <f>U12+U21</f>
        <v>1060.5</v>
      </c>
      <c r="V11" s="47">
        <f>U11/T11*100</f>
        <v>112.79514996809188</v>
      </c>
      <c r="W11" s="24">
        <f>W12+W21</f>
        <v>10222.8</v>
      </c>
      <c r="X11" s="25">
        <f>X12+X21</f>
        <v>10653.000000000002</v>
      </c>
      <c r="Y11" s="47">
        <f>X11/W11*100</f>
        <v>104.2082404038033</v>
      </c>
    </row>
    <row r="12" spans="1:25" ht="22.5" customHeight="1" thickBot="1">
      <c r="A12" s="34" t="s">
        <v>19</v>
      </c>
      <c r="B12" s="21">
        <f>SUM(B13:B20)</f>
        <v>29609.499999999996</v>
      </c>
      <c r="C12" s="8">
        <f>SUM(C13:C20)</f>
        <v>31161.5</v>
      </c>
      <c r="D12" s="36">
        <f aca="true" t="shared" si="0" ref="D12:D31">C12/B12*100</f>
        <v>105.24156098549453</v>
      </c>
      <c r="E12" s="21">
        <f>SUM(E13:E20)</f>
        <v>15951.3</v>
      </c>
      <c r="F12" s="8">
        <f>SUM(F13:F20)</f>
        <v>16708.600000000002</v>
      </c>
      <c r="G12" s="48">
        <f aca="true" t="shared" si="1" ref="G12:G31">F12/E12*100</f>
        <v>104.74757543272337</v>
      </c>
      <c r="H12" s="33">
        <f>SUM(H13:H20)</f>
        <v>581.4</v>
      </c>
      <c r="I12" s="8">
        <f>SUM(I13:I20)</f>
        <v>708.1999999999999</v>
      </c>
      <c r="J12" s="43">
        <f>I12/H12*100</f>
        <v>121.8094255245958</v>
      </c>
      <c r="K12" s="21">
        <f>SUM(K13:K20)</f>
        <v>735.4000000000001</v>
      </c>
      <c r="L12" s="8">
        <f>SUM(L13:L20)</f>
        <v>855</v>
      </c>
      <c r="M12" s="43">
        <f>L12/K12*100</f>
        <v>116.26325809083491</v>
      </c>
      <c r="N12" s="21">
        <f>SUM(N13:N20)</f>
        <v>1227.1</v>
      </c>
      <c r="O12" s="8">
        <f>SUM(O13:O20)</f>
        <v>1320.8000000000002</v>
      </c>
      <c r="P12" s="43">
        <f>O12/N12*100</f>
        <v>107.63588949555867</v>
      </c>
      <c r="Q12" s="21">
        <f>SUM(Q13:Q20)</f>
        <v>626.7</v>
      </c>
      <c r="R12" s="8">
        <f>SUM(R13:R20)</f>
        <v>624.8000000000001</v>
      </c>
      <c r="S12" s="47">
        <f>R12/Q12*100</f>
        <v>99.6968246369874</v>
      </c>
      <c r="T12" s="21">
        <f>SUM(T13:T20)</f>
        <v>658.2</v>
      </c>
      <c r="U12" s="8">
        <f>SUM(U13:U20)</f>
        <v>741.8</v>
      </c>
      <c r="V12" s="47">
        <f>U12/T12*100</f>
        <v>112.7013065937405</v>
      </c>
      <c r="W12" s="21">
        <f>SUM(W13:W20)</f>
        <v>9829.4</v>
      </c>
      <c r="X12" s="8">
        <f>SUM(X13:X20)</f>
        <v>10202.300000000001</v>
      </c>
      <c r="Y12" s="47">
        <f>X12/W12*100</f>
        <v>103.7937208781818</v>
      </c>
    </row>
    <row r="13" spans="1:25" ht="17.25" customHeight="1" thickBot="1">
      <c r="A13" s="29" t="s">
        <v>6</v>
      </c>
      <c r="B13" s="21">
        <f>E13+H13+K13+N13+Q13+T13+W13</f>
        <v>19460.199999999997</v>
      </c>
      <c r="C13" s="44">
        <f>F13+I13+L13+O13+R13+U13+X13</f>
        <v>20010.8</v>
      </c>
      <c r="D13" s="36">
        <f t="shared" si="0"/>
        <v>102.82936454918246</v>
      </c>
      <c r="E13" s="21">
        <v>9720.3</v>
      </c>
      <c r="F13" s="44">
        <v>10005.4</v>
      </c>
      <c r="G13" s="48">
        <f t="shared" si="1"/>
        <v>102.93303704618171</v>
      </c>
      <c r="H13" s="40">
        <v>425.3</v>
      </c>
      <c r="I13" s="44">
        <v>423.9</v>
      </c>
      <c r="J13" s="43">
        <f>I13/H13*100</f>
        <v>99.67082059722549</v>
      </c>
      <c r="K13" s="22">
        <v>499.8</v>
      </c>
      <c r="L13" s="44">
        <v>525.8</v>
      </c>
      <c r="M13" s="43">
        <f>L13/K13*100</f>
        <v>105.20208083233291</v>
      </c>
      <c r="N13" s="22">
        <v>597.8</v>
      </c>
      <c r="O13" s="44">
        <v>598</v>
      </c>
      <c r="P13" s="43">
        <f>O13/N13*100</f>
        <v>100.03345600535296</v>
      </c>
      <c r="Q13" s="45">
        <v>375.1</v>
      </c>
      <c r="R13" s="46">
        <v>397.5</v>
      </c>
      <c r="S13" s="47">
        <f>R13/Q13*100</f>
        <v>105.97174086910157</v>
      </c>
      <c r="T13" s="45">
        <v>423.9</v>
      </c>
      <c r="U13" s="46">
        <v>424.4</v>
      </c>
      <c r="V13" s="47">
        <f>U13/T13*100</f>
        <v>100.11795234725172</v>
      </c>
      <c r="W13" s="45">
        <v>7418</v>
      </c>
      <c r="X13" s="46">
        <v>7635.8</v>
      </c>
      <c r="Y13" s="47">
        <f>X13/W13*100</f>
        <v>102.9361013750337</v>
      </c>
    </row>
    <row r="14" spans="1:25" ht="33" customHeight="1" thickBot="1">
      <c r="A14" s="30" t="s">
        <v>7</v>
      </c>
      <c r="B14" s="21">
        <f aca="true" t="shared" si="2" ref="B14:B20">E14+H14+K14+N14+Q14+T14+W14</f>
        <v>5373</v>
      </c>
      <c r="C14" s="44">
        <f aca="true" t="shared" si="3" ref="C14:C20">F14+I14+L14+O14+R14+U14+X14</f>
        <v>5761.6</v>
      </c>
      <c r="D14" s="36">
        <f t="shared" si="0"/>
        <v>107.23245858924251</v>
      </c>
      <c r="E14" s="21">
        <v>5373</v>
      </c>
      <c r="F14" s="44">
        <v>5761.6</v>
      </c>
      <c r="G14" s="48">
        <f t="shared" si="1"/>
        <v>107.23245858924251</v>
      </c>
      <c r="H14" s="40"/>
      <c r="I14" s="44"/>
      <c r="J14" s="43"/>
      <c r="K14" s="22"/>
      <c r="L14" s="44"/>
      <c r="M14" s="43"/>
      <c r="N14" s="22"/>
      <c r="O14" s="44"/>
      <c r="P14" s="43"/>
      <c r="Q14" s="45"/>
      <c r="R14" s="46"/>
      <c r="S14" s="47"/>
      <c r="T14" s="45"/>
      <c r="U14" s="46"/>
      <c r="V14" s="47"/>
      <c r="W14" s="45"/>
      <c r="X14" s="46"/>
      <c r="Y14" s="47"/>
    </row>
    <row r="15" spans="1:25" ht="20.25" customHeight="1" thickBot="1">
      <c r="A15" s="30" t="s">
        <v>12</v>
      </c>
      <c r="B15" s="21">
        <f t="shared" si="2"/>
        <v>1037.8</v>
      </c>
      <c r="C15" s="44">
        <f t="shared" si="3"/>
        <v>1135.1</v>
      </c>
      <c r="D15" s="36">
        <f t="shared" si="0"/>
        <v>109.37560223549816</v>
      </c>
      <c r="E15" s="21">
        <v>543.4</v>
      </c>
      <c r="F15" s="44">
        <v>567.6</v>
      </c>
      <c r="G15" s="48">
        <f t="shared" si="1"/>
        <v>104.45344129554657</v>
      </c>
      <c r="H15" s="40">
        <v>64</v>
      </c>
      <c r="I15" s="44">
        <v>68.5</v>
      </c>
      <c r="J15" s="43">
        <f>I15/H15*100</f>
        <v>107.03125</v>
      </c>
      <c r="K15" s="22"/>
      <c r="L15" s="44"/>
      <c r="M15" s="43"/>
      <c r="N15" s="22">
        <v>346</v>
      </c>
      <c r="O15" s="44">
        <v>400.2</v>
      </c>
      <c r="P15" s="43">
        <f>O15/N15*100</f>
        <v>115.66473988439306</v>
      </c>
      <c r="Q15" s="45">
        <v>32.4</v>
      </c>
      <c r="R15" s="46">
        <v>37.8</v>
      </c>
      <c r="S15" s="47">
        <f>R15/Q15*100</f>
        <v>116.66666666666667</v>
      </c>
      <c r="T15" s="45">
        <v>52</v>
      </c>
      <c r="U15" s="46">
        <v>60.9</v>
      </c>
      <c r="V15" s="47">
        <f>U15/T15*100</f>
        <v>117.11538461538463</v>
      </c>
      <c r="W15" s="45"/>
      <c r="X15" s="46">
        <v>0.1</v>
      </c>
      <c r="Y15" s="47"/>
    </row>
    <row r="16" spans="1:25" ht="37.5" customHeight="1" thickBot="1">
      <c r="A16" s="55" t="s">
        <v>45</v>
      </c>
      <c r="B16" s="21">
        <f t="shared" si="2"/>
        <v>44</v>
      </c>
      <c r="C16" s="44">
        <f t="shared" si="3"/>
        <v>44.1</v>
      </c>
      <c r="D16" s="36">
        <f t="shared" si="0"/>
        <v>100.22727272727272</v>
      </c>
      <c r="E16" s="21">
        <v>44</v>
      </c>
      <c r="F16" s="44">
        <v>44.1</v>
      </c>
      <c r="G16" s="48">
        <f t="shared" si="1"/>
        <v>100.22727272727272</v>
      </c>
      <c r="H16" s="40"/>
      <c r="I16" s="44"/>
      <c r="J16" s="43"/>
      <c r="K16" s="22"/>
      <c r="L16" s="44"/>
      <c r="M16" s="43"/>
      <c r="N16" s="22"/>
      <c r="O16" s="44"/>
      <c r="P16" s="43"/>
      <c r="Q16" s="45"/>
      <c r="R16" s="46"/>
      <c r="S16" s="47"/>
      <c r="T16" s="45"/>
      <c r="U16" s="46"/>
      <c r="V16" s="47"/>
      <c r="W16" s="45"/>
      <c r="X16" s="46"/>
      <c r="Y16" s="47"/>
    </row>
    <row r="17" spans="1:25" ht="17.25" customHeight="1" thickBot="1">
      <c r="A17" s="29" t="s">
        <v>10</v>
      </c>
      <c r="B17" s="21">
        <f t="shared" si="2"/>
        <v>672.9</v>
      </c>
      <c r="C17" s="44">
        <f t="shared" si="3"/>
        <v>745.0999999999999</v>
      </c>
      <c r="D17" s="36">
        <f t="shared" si="0"/>
        <v>110.72967751523257</v>
      </c>
      <c r="E17" s="21"/>
      <c r="F17" s="44"/>
      <c r="G17" s="48"/>
      <c r="H17" s="40">
        <v>11.4</v>
      </c>
      <c r="I17" s="44">
        <v>23.4</v>
      </c>
      <c r="J17" s="43">
        <f>I17/H17*100</f>
        <v>205.26315789473682</v>
      </c>
      <c r="K17" s="22">
        <v>11.6</v>
      </c>
      <c r="L17" s="44">
        <v>14</v>
      </c>
      <c r="M17" s="43">
        <f>L17/K17*100</f>
        <v>120.6896551724138</v>
      </c>
      <c r="N17" s="22">
        <v>2.3</v>
      </c>
      <c r="O17" s="44">
        <v>5.6</v>
      </c>
      <c r="P17" s="43">
        <f>O17/N17*100</f>
        <v>243.47826086956525</v>
      </c>
      <c r="Q17" s="45">
        <v>9.6</v>
      </c>
      <c r="R17" s="46">
        <v>22.1</v>
      </c>
      <c r="S17" s="47">
        <f>R17/Q17*100</f>
        <v>230.20833333333334</v>
      </c>
      <c r="T17" s="45">
        <v>25.1</v>
      </c>
      <c r="U17" s="46">
        <v>32.2</v>
      </c>
      <c r="V17" s="47">
        <f>U17/T17*100</f>
        <v>128.28685258964143</v>
      </c>
      <c r="W17" s="45">
        <v>612.9</v>
      </c>
      <c r="X17" s="46">
        <v>647.8</v>
      </c>
      <c r="Y17" s="47">
        <f>X17/W17*100</f>
        <v>105.6942404960026</v>
      </c>
    </row>
    <row r="18" spans="1:25" ht="17.25" customHeight="1" thickBot="1">
      <c r="A18" s="29" t="s">
        <v>21</v>
      </c>
      <c r="B18" s="21">
        <f t="shared" si="2"/>
        <v>2735.5</v>
      </c>
      <c r="C18" s="44">
        <f t="shared" si="3"/>
        <v>3077.8999999999996</v>
      </c>
      <c r="D18" s="36">
        <f t="shared" si="0"/>
        <v>112.51690732955583</v>
      </c>
      <c r="E18" s="21"/>
      <c r="F18" s="44"/>
      <c r="G18" s="48"/>
      <c r="H18" s="40">
        <v>80.7</v>
      </c>
      <c r="I18" s="44">
        <v>192.4</v>
      </c>
      <c r="J18" s="43">
        <f>I18/H18*100</f>
        <v>238.41387856257742</v>
      </c>
      <c r="K18" s="22">
        <v>224</v>
      </c>
      <c r="L18" s="44">
        <v>315.2</v>
      </c>
      <c r="M18" s="43">
        <f>L18/K18*100</f>
        <v>140.7142857142857</v>
      </c>
      <c r="N18" s="22">
        <v>281</v>
      </c>
      <c r="O18" s="44">
        <v>304</v>
      </c>
      <c r="P18" s="43">
        <f>O18/N18*100</f>
        <v>108.18505338078293</v>
      </c>
      <c r="Q18" s="45">
        <v>209.6</v>
      </c>
      <c r="R18" s="46">
        <v>164.9</v>
      </c>
      <c r="S18" s="47">
        <f>R18/Q18*100</f>
        <v>78.67366412213741</v>
      </c>
      <c r="T18" s="45">
        <v>141.7</v>
      </c>
      <c r="U18" s="46">
        <v>182.8</v>
      </c>
      <c r="V18" s="47">
        <f>U18/T18*100</f>
        <v>129.00494001411437</v>
      </c>
      <c r="W18" s="45">
        <v>1798.5</v>
      </c>
      <c r="X18" s="46">
        <v>1918.6</v>
      </c>
      <c r="Y18" s="47">
        <f>X18/W18*100</f>
        <v>106.67778704475953</v>
      </c>
    </row>
    <row r="19" spans="1:25" ht="17.25" customHeight="1" thickBot="1">
      <c r="A19" s="30" t="s">
        <v>8</v>
      </c>
      <c r="B19" s="21">
        <f t="shared" si="2"/>
        <v>286.1</v>
      </c>
      <c r="C19" s="44">
        <f t="shared" si="3"/>
        <v>386.9</v>
      </c>
      <c r="D19" s="36">
        <f t="shared" si="0"/>
        <v>135.232436211115</v>
      </c>
      <c r="E19" s="21">
        <v>270.6</v>
      </c>
      <c r="F19" s="44">
        <v>329.9</v>
      </c>
      <c r="G19" s="48">
        <f t="shared" si="1"/>
        <v>121.91426459719142</v>
      </c>
      <c r="H19" s="40"/>
      <c r="I19" s="44"/>
      <c r="J19" s="43"/>
      <c r="K19" s="22"/>
      <c r="L19" s="44"/>
      <c r="M19" s="43"/>
      <c r="N19" s="22"/>
      <c r="O19" s="44">
        <v>13</v>
      </c>
      <c r="P19" s="43"/>
      <c r="Q19" s="45"/>
      <c r="R19" s="46">
        <v>2.5</v>
      </c>
      <c r="S19" s="47"/>
      <c r="T19" s="45">
        <v>15.5</v>
      </c>
      <c r="U19" s="46">
        <v>41.5</v>
      </c>
      <c r="V19" s="47">
        <f>U19/T19*100</f>
        <v>267.741935483871</v>
      </c>
      <c r="W19" s="45"/>
      <c r="X19" s="46"/>
      <c r="Y19" s="47"/>
    </row>
    <row r="20" spans="1:25" ht="17.25" customHeight="1" thickBot="1">
      <c r="A20" s="31" t="s">
        <v>14</v>
      </c>
      <c r="B20" s="21">
        <f t="shared" si="2"/>
        <v>0</v>
      </c>
      <c r="C20" s="44">
        <f t="shared" si="3"/>
        <v>0</v>
      </c>
      <c r="D20" s="36"/>
      <c r="E20" s="21"/>
      <c r="F20" s="44"/>
      <c r="G20" s="48"/>
      <c r="H20" s="40"/>
      <c r="I20" s="44"/>
      <c r="J20" s="43"/>
      <c r="K20" s="22"/>
      <c r="L20" s="44"/>
      <c r="M20" s="43"/>
      <c r="N20" s="22"/>
      <c r="O20" s="44"/>
      <c r="P20" s="43"/>
      <c r="Q20" s="45"/>
      <c r="R20" s="46"/>
      <c r="S20" s="47"/>
      <c r="T20" s="45"/>
      <c r="U20" s="46"/>
      <c r="V20" s="47"/>
      <c r="W20" s="45"/>
      <c r="X20" s="46"/>
      <c r="Y20" s="47"/>
    </row>
    <row r="21" spans="1:25" ht="17.25" customHeight="1" thickBot="1">
      <c r="A21" s="35" t="s">
        <v>20</v>
      </c>
      <c r="B21" s="21">
        <f>SUM(B22:B30)</f>
        <v>13464.000000000002</v>
      </c>
      <c r="C21" s="8">
        <f>SUM(C22:C30)</f>
        <v>14156.699999999999</v>
      </c>
      <c r="D21" s="36">
        <f t="shared" si="0"/>
        <v>105.14483065953652</v>
      </c>
      <c r="E21" s="21">
        <f>SUM(E22:E29)</f>
        <v>11107.900000000001</v>
      </c>
      <c r="F21" s="21">
        <f>SUM(F22:F30)</f>
        <v>11544.7</v>
      </c>
      <c r="G21" s="48">
        <f t="shared" si="1"/>
        <v>103.93233644523268</v>
      </c>
      <c r="H21" s="33">
        <f>SUM(H22:H28)</f>
        <v>1261.3</v>
      </c>
      <c r="I21" s="8">
        <f>SUM(I22:I30)</f>
        <v>1298.1</v>
      </c>
      <c r="J21" s="43">
        <f>I21/H21*100</f>
        <v>102.91762467295646</v>
      </c>
      <c r="K21" s="21">
        <f>SUM(K22:K28)</f>
        <v>141.3</v>
      </c>
      <c r="L21" s="8">
        <f>SUM(L22:L30)</f>
        <v>154.8</v>
      </c>
      <c r="M21" s="43">
        <f>L21/K21*100</f>
        <v>109.55414012738854</v>
      </c>
      <c r="N21" s="21">
        <f>SUM(N22:N28)</f>
        <v>149.10000000000002</v>
      </c>
      <c r="O21" s="8">
        <f>SUM(O22:O30)</f>
        <v>202.9</v>
      </c>
      <c r="P21" s="43">
        <f>O21/N21*100</f>
        <v>136.08316566063044</v>
      </c>
      <c r="Q21" s="21">
        <f>SUM(Q22:Q28)</f>
        <v>129</v>
      </c>
      <c r="R21" s="8">
        <f>SUM(R22:R30)</f>
        <v>186.8</v>
      </c>
      <c r="S21" s="47">
        <f>R21/Q21*100</f>
        <v>144.8062015503876</v>
      </c>
      <c r="T21" s="21">
        <f>SUM(T22:T29)</f>
        <v>282</v>
      </c>
      <c r="U21" s="21">
        <f>SUM(U22:U30)</f>
        <v>318.70000000000005</v>
      </c>
      <c r="V21" s="47">
        <f>U21/T21*100</f>
        <v>113.01418439716313</v>
      </c>
      <c r="W21" s="21">
        <f>SUM(W22:W30)</f>
        <v>393.4</v>
      </c>
      <c r="X21" s="21">
        <f>SUM(X22:X30)</f>
        <v>450.7</v>
      </c>
      <c r="Y21" s="47">
        <f>X21/W21*100</f>
        <v>114.56532791052365</v>
      </c>
    </row>
    <row r="22" spans="1:25" ht="48.75" customHeight="1" thickBot="1">
      <c r="A22" s="30" t="s">
        <v>22</v>
      </c>
      <c r="B22" s="21">
        <f>E22+H22+K22+N22+Q22+T22+W22</f>
        <v>1998.6000000000001</v>
      </c>
      <c r="C22" s="8">
        <f>F22+I22+L22+O22+R22+U22+X22</f>
        <v>2349.3999999999996</v>
      </c>
      <c r="D22" s="36">
        <f t="shared" si="0"/>
        <v>117.5522866006204</v>
      </c>
      <c r="E22" s="21">
        <v>1252.9</v>
      </c>
      <c r="F22" s="44">
        <v>1491</v>
      </c>
      <c r="G22" s="48">
        <f t="shared" si="1"/>
        <v>119.00391092665016</v>
      </c>
      <c r="H22" s="40">
        <v>215.7</v>
      </c>
      <c r="I22" s="44">
        <v>235.3</v>
      </c>
      <c r="J22" s="43">
        <f>I22/H22*100</f>
        <v>109.08669448307835</v>
      </c>
      <c r="K22" s="22">
        <v>64.1</v>
      </c>
      <c r="L22" s="44">
        <v>66.7</v>
      </c>
      <c r="M22" s="43">
        <f>L22/K22*100</f>
        <v>104.05616224648988</v>
      </c>
      <c r="N22" s="22">
        <v>86.2</v>
      </c>
      <c r="O22" s="44">
        <v>103</v>
      </c>
      <c r="P22" s="43">
        <f>O22/N22*100</f>
        <v>119.48955916473318</v>
      </c>
      <c r="Q22" s="45">
        <v>64.3</v>
      </c>
      <c r="R22" s="46">
        <v>82</v>
      </c>
      <c r="S22" s="47">
        <f>R22/Q22*100</f>
        <v>127.52721617418352</v>
      </c>
      <c r="T22" s="45">
        <v>126.7</v>
      </c>
      <c r="U22" s="46">
        <v>153.7</v>
      </c>
      <c r="V22" s="47">
        <f>U22/T22*100</f>
        <v>121.31018153117599</v>
      </c>
      <c r="W22" s="45">
        <v>188.7</v>
      </c>
      <c r="X22" s="46">
        <v>217.7</v>
      </c>
      <c r="Y22" s="47">
        <f>X22/W22*100</f>
        <v>115.36830948595656</v>
      </c>
    </row>
    <row r="23" spans="1:25" ht="34.5" customHeight="1" thickBot="1">
      <c r="A23" s="30" t="s">
        <v>13</v>
      </c>
      <c r="B23" s="21">
        <f>E23+H23+K23+N23+Q23+T23+W23</f>
        <v>394.3</v>
      </c>
      <c r="C23" s="8">
        <f aca="true" t="shared" si="4" ref="C23:C28">F23+I23+L23+O23+R23+U23+X23</f>
        <v>409.1</v>
      </c>
      <c r="D23" s="36">
        <f t="shared" si="0"/>
        <v>103.75348719249303</v>
      </c>
      <c r="E23" s="21">
        <v>394.3</v>
      </c>
      <c r="F23" s="44">
        <v>409.1</v>
      </c>
      <c r="G23" s="48">
        <f t="shared" si="1"/>
        <v>103.75348719249303</v>
      </c>
      <c r="H23" s="40"/>
      <c r="I23" s="44"/>
      <c r="J23" s="43"/>
      <c r="K23" s="22"/>
      <c r="L23" s="44"/>
      <c r="M23" s="43"/>
      <c r="N23" s="22"/>
      <c r="O23" s="44"/>
      <c r="P23" s="43"/>
      <c r="Q23" s="45"/>
      <c r="R23" s="46"/>
      <c r="S23" s="47"/>
      <c r="T23" s="45"/>
      <c r="U23" s="46"/>
      <c r="V23" s="47"/>
      <c r="W23" s="45"/>
      <c r="X23" s="46"/>
      <c r="Y23" s="47"/>
    </row>
    <row r="24" spans="1:25" ht="30.75" customHeight="1" thickBot="1">
      <c r="A24" s="30" t="s">
        <v>23</v>
      </c>
      <c r="B24" s="21">
        <f aca="true" t="shared" si="5" ref="B24:B29">E24+H24+K24+N24+Q24+T24+W24</f>
        <v>7996.500000000001</v>
      </c>
      <c r="C24" s="8">
        <f t="shared" si="4"/>
        <v>8095.599999999999</v>
      </c>
      <c r="D24" s="36">
        <f t="shared" si="0"/>
        <v>101.23929219033326</v>
      </c>
      <c r="E24" s="21">
        <v>7615</v>
      </c>
      <c r="F24" s="44">
        <v>7636.8</v>
      </c>
      <c r="G24" s="48">
        <f t="shared" si="1"/>
        <v>100.28627708470125</v>
      </c>
      <c r="H24" s="40">
        <v>90.1</v>
      </c>
      <c r="I24" s="44">
        <v>101.2</v>
      </c>
      <c r="J24" s="43">
        <f>I24/H24*100</f>
        <v>112.3196448390677</v>
      </c>
      <c r="K24" s="22">
        <v>21.9</v>
      </c>
      <c r="L24" s="44">
        <v>22.2</v>
      </c>
      <c r="M24" s="43">
        <f>L24/K24*100</f>
        <v>101.36986301369863</v>
      </c>
      <c r="N24" s="22">
        <v>60.6</v>
      </c>
      <c r="O24" s="44">
        <v>64.6</v>
      </c>
      <c r="P24" s="43">
        <f>O24/N24*100</f>
        <v>106.6006600660066</v>
      </c>
      <c r="Q24" s="45">
        <v>58</v>
      </c>
      <c r="R24" s="46">
        <v>94.4</v>
      </c>
      <c r="S24" s="47">
        <f>R24/Q24*100</f>
        <v>162.75862068965517</v>
      </c>
      <c r="T24" s="45">
        <v>132.3</v>
      </c>
      <c r="U24" s="46">
        <v>140.9</v>
      </c>
      <c r="V24" s="47">
        <f>U24/T24*100</f>
        <v>106.50037792894935</v>
      </c>
      <c r="W24" s="45">
        <v>18.6</v>
      </c>
      <c r="X24" s="46">
        <v>35.5</v>
      </c>
      <c r="Y24" s="47">
        <f>X24/W24*100</f>
        <v>190.86021505376343</v>
      </c>
    </row>
    <row r="25" spans="1:25" ht="30.75" customHeight="1" thickBot="1">
      <c r="A25" s="30" t="s">
        <v>24</v>
      </c>
      <c r="B25" s="21">
        <f t="shared" si="5"/>
        <v>1741</v>
      </c>
      <c r="C25" s="8">
        <f t="shared" si="4"/>
        <v>1786.9999999999998</v>
      </c>
      <c r="D25" s="36">
        <f t="shared" si="0"/>
        <v>102.64215967834576</v>
      </c>
      <c r="E25" s="21">
        <v>550.7</v>
      </c>
      <c r="F25" s="44">
        <v>564</v>
      </c>
      <c r="G25" s="48">
        <f t="shared" si="1"/>
        <v>102.41510804430725</v>
      </c>
      <c r="H25" s="40">
        <v>941.5</v>
      </c>
      <c r="I25" s="44">
        <v>943.1</v>
      </c>
      <c r="J25" s="43">
        <f>I25/H25*100</f>
        <v>100.16994158258099</v>
      </c>
      <c r="K25" s="22">
        <v>37.5</v>
      </c>
      <c r="L25" s="44">
        <v>43.1</v>
      </c>
      <c r="M25" s="43">
        <f>L25/K25*100</f>
        <v>114.93333333333334</v>
      </c>
      <c r="N25" s="22">
        <v>1</v>
      </c>
      <c r="O25" s="44">
        <v>23.1</v>
      </c>
      <c r="P25" s="43">
        <f>O25/N25*100</f>
        <v>2310</v>
      </c>
      <c r="Q25" s="45">
        <v>1.2</v>
      </c>
      <c r="R25" s="46">
        <v>1.4</v>
      </c>
      <c r="S25" s="47">
        <f>R25/Q25*100</f>
        <v>116.66666666666667</v>
      </c>
      <c r="T25" s="45">
        <v>23</v>
      </c>
      <c r="U25" s="46">
        <v>24.1</v>
      </c>
      <c r="V25" s="47">
        <f>U25/T25*100</f>
        <v>104.78260869565219</v>
      </c>
      <c r="W25" s="45">
        <v>186.1</v>
      </c>
      <c r="X25" s="46">
        <v>188.2</v>
      </c>
      <c r="Y25" s="47">
        <f>X25/W25*100</f>
        <v>101.12842557764642</v>
      </c>
    </row>
    <row r="26" spans="1:25" ht="20.25" customHeight="1" thickBot="1">
      <c r="A26" s="30" t="s">
        <v>25</v>
      </c>
      <c r="B26" s="21">
        <f t="shared" si="5"/>
        <v>0</v>
      </c>
      <c r="C26" s="8">
        <f>F26+I26+L26+O26+R26+U26+X26</f>
        <v>0</v>
      </c>
      <c r="D26" s="36" t="e">
        <f t="shared" si="0"/>
        <v>#DIV/0!</v>
      </c>
      <c r="E26" s="21"/>
      <c r="F26" s="44"/>
      <c r="G26" s="48"/>
      <c r="H26" s="40"/>
      <c r="I26" s="44"/>
      <c r="J26" s="43"/>
      <c r="K26" s="22"/>
      <c r="L26" s="44"/>
      <c r="M26" s="43"/>
      <c r="N26" s="22"/>
      <c r="O26" s="44"/>
      <c r="P26" s="43"/>
      <c r="Q26" s="45"/>
      <c r="R26" s="46"/>
      <c r="S26" s="47"/>
      <c r="T26" s="45"/>
      <c r="U26" s="46"/>
      <c r="V26" s="47"/>
      <c r="W26" s="45"/>
      <c r="X26" s="46"/>
      <c r="Y26" s="47"/>
    </row>
    <row r="27" spans="1:25" ht="20.25" customHeight="1" thickBot="1">
      <c r="A27" s="30" t="s">
        <v>26</v>
      </c>
      <c r="B27" s="21">
        <f t="shared" si="5"/>
        <v>1295</v>
      </c>
      <c r="C27" s="8">
        <f t="shared" si="4"/>
        <v>1383.6</v>
      </c>
      <c r="D27" s="36">
        <f t="shared" si="0"/>
        <v>106.84169884169883</v>
      </c>
      <c r="E27" s="21">
        <v>1295</v>
      </c>
      <c r="F27" s="44">
        <v>1383.6</v>
      </c>
      <c r="G27" s="48">
        <f t="shared" si="1"/>
        <v>106.84169884169883</v>
      </c>
      <c r="H27" s="40"/>
      <c r="I27" s="44"/>
      <c r="J27" s="43"/>
      <c r="K27" s="22"/>
      <c r="L27" s="44"/>
      <c r="M27" s="43"/>
      <c r="N27" s="22"/>
      <c r="O27" s="44"/>
      <c r="P27" s="43"/>
      <c r="Q27" s="45"/>
      <c r="R27" s="46"/>
      <c r="S27" s="47"/>
      <c r="T27" s="45"/>
      <c r="U27" s="46"/>
      <c r="V27" s="47"/>
      <c r="W27" s="45"/>
      <c r="X27" s="46"/>
      <c r="Y27" s="47"/>
    </row>
    <row r="28" spans="1:25" ht="18" customHeight="1" thickBot="1">
      <c r="A28" s="30" t="s">
        <v>27</v>
      </c>
      <c r="B28" s="21">
        <f t="shared" si="5"/>
        <v>38.6</v>
      </c>
      <c r="C28" s="8">
        <f t="shared" si="4"/>
        <v>48.3</v>
      </c>
      <c r="D28" s="36">
        <f t="shared" si="0"/>
        <v>125.12953367875646</v>
      </c>
      <c r="E28" s="21"/>
      <c r="F28" s="44"/>
      <c r="G28" s="48"/>
      <c r="H28" s="40">
        <v>14</v>
      </c>
      <c r="I28" s="44">
        <v>18.5</v>
      </c>
      <c r="J28" s="43">
        <f>I28/H28*100</f>
        <v>132.14285714285714</v>
      </c>
      <c r="K28" s="22">
        <v>17.8</v>
      </c>
      <c r="L28" s="44">
        <v>22.8</v>
      </c>
      <c r="M28" s="43">
        <f>L28/K28*100</f>
        <v>128.08988764044943</v>
      </c>
      <c r="N28" s="22">
        <v>1.3</v>
      </c>
      <c r="O28" s="44">
        <v>1.4</v>
      </c>
      <c r="P28" s="43">
        <f>O28/N28*100</f>
        <v>107.6923076923077</v>
      </c>
      <c r="Q28" s="45">
        <v>5.5</v>
      </c>
      <c r="R28" s="46">
        <v>5.6</v>
      </c>
      <c r="S28" s="47">
        <f>R28/Q28*100</f>
        <v>101.81818181818181</v>
      </c>
      <c r="T28" s="45"/>
      <c r="U28" s="46"/>
      <c r="V28" s="47"/>
      <c r="W28" s="45"/>
      <c r="X28" s="46"/>
      <c r="Y28" s="47"/>
    </row>
    <row r="29" spans="1:25" ht="15.75" customHeight="1" thickBot="1">
      <c r="A29" s="30" t="s">
        <v>32</v>
      </c>
      <c r="B29" s="21">
        <f t="shared" si="5"/>
        <v>0</v>
      </c>
      <c r="C29" s="8">
        <f>F29+I29+L29+O29+R29+U29+X29</f>
        <v>83.7</v>
      </c>
      <c r="D29" s="36" t="e">
        <f t="shared" si="0"/>
        <v>#DIV/0!</v>
      </c>
      <c r="E29" s="22"/>
      <c r="F29" s="44">
        <v>60.2</v>
      </c>
      <c r="G29" s="48"/>
      <c r="H29" s="40"/>
      <c r="I29" s="44"/>
      <c r="J29" s="43"/>
      <c r="K29" s="22"/>
      <c r="L29" s="44"/>
      <c r="M29" s="43"/>
      <c r="N29" s="22"/>
      <c r="O29" s="44">
        <v>10.8</v>
      </c>
      <c r="P29" s="43"/>
      <c r="Q29" s="45"/>
      <c r="R29" s="46">
        <v>3.4</v>
      </c>
      <c r="S29" s="47"/>
      <c r="T29" s="45"/>
      <c r="U29" s="46"/>
      <c r="V29" s="47"/>
      <c r="W29" s="45"/>
      <c r="X29" s="46">
        <v>9.3</v>
      </c>
      <c r="Y29" s="47"/>
    </row>
    <row r="30" spans="1:25" ht="15.75" customHeight="1" thickBot="1">
      <c r="A30" s="30"/>
      <c r="B30" s="21"/>
      <c r="C30" s="8"/>
      <c r="D30" s="36"/>
      <c r="E30" s="22"/>
      <c r="F30" s="44"/>
      <c r="G30" s="48"/>
      <c r="H30" s="40"/>
      <c r="I30" s="44"/>
      <c r="J30" s="43"/>
      <c r="K30" s="22"/>
      <c r="L30" s="44"/>
      <c r="M30" s="43"/>
      <c r="N30" s="22"/>
      <c r="O30" s="44"/>
      <c r="P30" s="43"/>
      <c r="Q30" s="45"/>
      <c r="R30" s="46"/>
      <c r="S30" s="47"/>
      <c r="T30" s="45"/>
      <c r="U30" s="46"/>
      <c r="V30" s="47"/>
      <c r="W30" s="45"/>
      <c r="X30" s="46"/>
      <c r="Y30" s="47"/>
    </row>
    <row r="31" spans="1:25" ht="24" customHeight="1" thickBot="1">
      <c r="A31" s="32" t="s">
        <v>3</v>
      </c>
      <c r="B31" s="23">
        <f>B12+B21</f>
        <v>43073.5</v>
      </c>
      <c r="C31" s="23">
        <f>C12+C21</f>
        <v>45318.2</v>
      </c>
      <c r="D31" s="36">
        <f t="shared" si="0"/>
        <v>105.21132482849083</v>
      </c>
      <c r="E31" s="23">
        <f>E12+E21</f>
        <v>27059.2</v>
      </c>
      <c r="F31" s="23">
        <f>F12+F21</f>
        <v>28253.300000000003</v>
      </c>
      <c r="G31" s="48">
        <f t="shared" si="1"/>
        <v>104.41291686376539</v>
      </c>
      <c r="H31" s="23">
        <f>H12+H21</f>
        <v>1842.6999999999998</v>
      </c>
      <c r="I31" s="23">
        <f>I12+I21</f>
        <v>2006.2999999999997</v>
      </c>
      <c r="J31" s="43">
        <f>I31/H31*100</f>
        <v>108.87827644217725</v>
      </c>
      <c r="K31" s="23">
        <f>K12+K21</f>
        <v>876.7</v>
      </c>
      <c r="L31" s="23">
        <f>L12+L21</f>
        <v>1009.8</v>
      </c>
      <c r="M31" s="43">
        <f>L31/K31*100</f>
        <v>115.1819322459222</v>
      </c>
      <c r="N31" s="23">
        <f>N12+N21</f>
        <v>1376.1999999999998</v>
      </c>
      <c r="O31" s="23">
        <f>O12+O21</f>
        <v>1523.7000000000003</v>
      </c>
      <c r="P31" s="43">
        <f>O31/N31*100</f>
        <v>110.71791890713563</v>
      </c>
      <c r="Q31" s="23">
        <f>Q12+Q21</f>
        <v>755.7</v>
      </c>
      <c r="R31" s="23">
        <f>R12+R21</f>
        <v>811.6000000000001</v>
      </c>
      <c r="S31" s="47">
        <f>R31/Q31*100</f>
        <v>107.39711525737728</v>
      </c>
      <c r="T31" s="23">
        <f>T12+T21</f>
        <v>940.2</v>
      </c>
      <c r="U31" s="23">
        <f>U12+U21</f>
        <v>1060.5</v>
      </c>
      <c r="V31" s="47">
        <f>U31/T31*100</f>
        <v>112.79514996809188</v>
      </c>
      <c r="W31" s="23">
        <f>W12+W21</f>
        <v>10222.8</v>
      </c>
      <c r="X31" s="23">
        <f>X12+X21</f>
        <v>10653.000000000002</v>
      </c>
      <c r="Y31" s="47">
        <f>X31/W31*100</f>
        <v>104.2082404038033</v>
      </c>
    </row>
    <row r="42" ht="12.75">
      <c r="E42" s="11"/>
    </row>
  </sheetData>
  <sheetProtection/>
  <mergeCells count="15">
    <mergeCell ref="K9:M9"/>
    <mergeCell ref="N9:P9"/>
    <mergeCell ref="E9:G9"/>
    <mergeCell ref="H9:J9"/>
    <mergeCell ref="X7:Y7"/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</mergeCells>
  <printOptions/>
  <pageMargins left="0.1968503937007874" right="0" top="0" bottom="0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5">
      <selection activeCell="C20" sqref="C20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60" t="s">
        <v>18</v>
      </c>
      <c r="E1" s="60"/>
    </row>
    <row r="2" ht="15.75" customHeight="1"/>
    <row r="3" spans="1:5" ht="17.25" customHeight="1">
      <c r="A3" s="60" t="s">
        <v>5</v>
      </c>
      <c r="B3" s="60"/>
      <c r="C3" s="60"/>
      <c r="D3" s="60"/>
      <c r="E3" s="60"/>
    </row>
    <row r="4" spans="1:6" ht="39.75" customHeight="1">
      <c r="A4" s="60" t="s">
        <v>38</v>
      </c>
      <c r="B4" s="60"/>
      <c r="C4" s="60"/>
      <c r="D4" s="60"/>
      <c r="E4" s="60"/>
      <c r="F4" s="7"/>
    </row>
    <row r="5" spans="1:5" ht="17.25" customHeight="1">
      <c r="A5" s="60" t="s">
        <v>46</v>
      </c>
      <c r="B5" s="60"/>
      <c r="C5" s="60"/>
      <c r="D5" s="60"/>
      <c r="E5" s="60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1" t="s">
        <v>4</v>
      </c>
      <c r="E7" s="61"/>
    </row>
    <row r="8" spans="1:5" ht="85.5" customHeight="1" thickBot="1">
      <c r="A8" s="14" t="s">
        <v>0</v>
      </c>
      <c r="B8" s="15" t="s">
        <v>49</v>
      </c>
      <c r="C8" s="15" t="s">
        <v>50</v>
      </c>
      <c r="D8" s="15" t="s">
        <v>11</v>
      </c>
      <c r="E8" s="16" t="s">
        <v>1</v>
      </c>
    </row>
    <row r="9" spans="1:5" ht="39" customHeight="1">
      <c r="A9" s="38" t="s">
        <v>9</v>
      </c>
      <c r="B9" s="25">
        <f>B10+B19</f>
        <v>43073.5</v>
      </c>
      <c r="C9" s="25">
        <f>C10+C19</f>
        <v>45318.2</v>
      </c>
      <c r="D9" s="25">
        <f>C9-B9</f>
        <v>2244.699999999997</v>
      </c>
      <c r="E9" s="26">
        <f>C9/B9*100</f>
        <v>105.21132482849083</v>
      </c>
    </row>
    <row r="10" spans="1:5" ht="17.25" customHeight="1">
      <c r="A10" s="42" t="s">
        <v>19</v>
      </c>
      <c r="B10" s="8">
        <f>SUM(B11:B18)</f>
        <v>29609.5</v>
      </c>
      <c r="C10" s="8">
        <f>SUM(C11:C18)</f>
        <v>31161.5</v>
      </c>
      <c r="D10" s="8">
        <f>C10-B10</f>
        <v>1552</v>
      </c>
      <c r="E10" s="13">
        <f aca="true" t="shared" si="0" ref="E10:E32">C10/B10*100</f>
        <v>105.24156098549453</v>
      </c>
    </row>
    <row r="11" spans="1:5" ht="17.25" customHeight="1">
      <c r="A11" s="5" t="s">
        <v>6</v>
      </c>
      <c r="B11" s="8">
        <v>19460.2</v>
      </c>
      <c r="C11" s="10">
        <v>20010.8</v>
      </c>
      <c r="D11" s="8">
        <f aca="true" t="shared" si="1" ref="D11:D29">C11-B11</f>
        <v>550.5999999999985</v>
      </c>
      <c r="E11" s="13">
        <f t="shared" si="0"/>
        <v>102.82936454918243</v>
      </c>
    </row>
    <row r="12" spans="1:5" ht="40.5" customHeight="1">
      <c r="A12" s="6" t="s">
        <v>7</v>
      </c>
      <c r="B12" s="8">
        <v>5373</v>
      </c>
      <c r="C12" s="8">
        <v>5761.6</v>
      </c>
      <c r="D12" s="8">
        <f t="shared" si="1"/>
        <v>388.60000000000036</v>
      </c>
      <c r="E12" s="13">
        <f t="shared" si="0"/>
        <v>107.23245858924251</v>
      </c>
    </row>
    <row r="13" spans="1:5" ht="20.25" customHeight="1">
      <c r="A13" s="6" t="s">
        <v>12</v>
      </c>
      <c r="B13" s="8">
        <v>1037.8</v>
      </c>
      <c r="C13" s="8">
        <v>1135.1</v>
      </c>
      <c r="D13" s="8">
        <f t="shared" si="1"/>
        <v>97.29999999999995</v>
      </c>
      <c r="E13" s="13">
        <f t="shared" si="0"/>
        <v>109.37560223549816</v>
      </c>
    </row>
    <row r="14" spans="1:5" ht="56.25" customHeight="1">
      <c r="A14" s="54" t="s">
        <v>45</v>
      </c>
      <c r="B14" s="8">
        <v>44</v>
      </c>
      <c r="C14" s="8">
        <v>44.1</v>
      </c>
      <c r="D14" s="8">
        <f t="shared" si="1"/>
        <v>0.10000000000000142</v>
      </c>
      <c r="E14" s="13">
        <f t="shared" si="0"/>
        <v>100.22727272727272</v>
      </c>
    </row>
    <row r="15" spans="1:5" ht="17.25" customHeight="1">
      <c r="A15" s="5" t="s">
        <v>10</v>
      </c>
      <c r="B15" s="8">
        <v>672.9</v>
      </c>
      <c r="C15" s="10">
        <v>745.1</v>
      </c>
      <c r="D15" s="8">
        <f t="shared" si="1"/>
        <v>72.20000000000005</v>
      </c>
      <c r="E15" s="13">
        <f t="shared" si="0"/>
        <v>110.72967751523257</v>
      </c>
    </row>
    <row r="16" spans="1:5" ht="17.25" customHeight="1">
      <c r="A16" s="5" t="s">
        <v>28</v>
      </c>
      <c r="B16" s="8">
        <v>2735.5</v>
      </c>
      <c r="C16" s="10">
        <v>3077.9</v>
      </c>
      <c r="D16" s="8">
        <f t="shared" si="1"/>
        <v>342.4000000000001</v>
      </c>
      <c r="E16" s="13">
        <f t="shared" si="0"/>
        <v>112.51690732955583</v>
      </c>
    </row>
    <row r="17" spans="1:5" ht="17.25" customHeight="1">
      <c r="A17" s="6" t="s">
        <v>8</v>
      </c>
      <c r="B17" s="8">
        <v>286.1</v>
      </c>
      <c r="C17" s="10">
        <v>386.9</v>
      </c>
      <c r="D17" s="8">
        <f t="shared" si="1"/>
        <v>100.79999999999995</v>
      </c>
      <c r="E17" s="13">
        <f t="shared" si="0"/>
        <v>135.232436211115</v>
      </c>
    </row>
    <row r="18" spans="1:5" ht="17.25" customHeight="1">
      <c r="A18" s="17" t="s">
        <v>14</v>
      </c>
      <c r="B18" s="8"/>
      <c r="C18" s="10"/>
      <c r="D18" s="8">
        <f t="shared" si="1"/>
        <v>0</v>
      </c>
      <c r="E18" s="13" t="e">
        <f t="shared" si="0"/>
        <v>#DIV/0!</v>
      </c>
    </row>
    <row r="19" spans="1:5" ht="17.25" customHeight="1">
      <c r="A19" s="41" t="s">
        <v>20</v>
      </c>
      <c r="B19" s="8">
        <f>SUM(B20:B28)</f>
        <v>13464</v>
      </c>
      <c r="C19" s="8">
        <f>SUM(C20:C28)</f>
        <v>14156.7</v>
      </c>
      <c r="D19" s="8">
        <f t="shared" si="1"/>
        <v>692.7000000000007</v>
      </c>
      <c r="E19" s="13">
        <f t="shared" si="0"/>
        <v>105.14483065953655</v>
      </c>
    </row>
    <row r="20" spans="1:5" ht="56.25" customHeight="1">
      <c r="A20" s="6" t="s">
        <v>22</v>
      </c>
      <c r="B20" s="8">
        <v>1998.6</v>
      </c>
      <c r="C20" s="8">
        <v>2349.4</v>
      </c>
      <c r="D20" s="8">
        <f t="shared" si="1"/>
        <v>350.8000000000002</v>
      </c>
      <c r="E20" s="13">
        <f t="shared" si="0"/>
        <v>117.55228660062045</v>
      </c>
    </row>
    <row r="21" spans="1:5" ht="31.5" customHeight="1">
      <c r="A21" s="6" t="s">
        <v>13</v>
      </c>
      <c r="B21" s="8">
        <v>394.3</v>
      </c>
      <c r="C21" s="10">
        <v>409.1</v>
      </c>
      <c r="D21" s="8">
        <f t="shared" si="1"/>
        <v>14.800000000000011</v>
      </c>
      <c r="E21" s="13">
        <f t="shared" si="0"/>
        <v>103.75348719249303</v>
      </c>
    </row>
    <row r="22" spans="1:5" ht="36.75" customHeight="1">
      <c r="A22" s="6" t="s">
        <v>23</v>
      </c>
      <c r="B22" s="8">
        <v>7996.5</v>
      </c>
      <c r="C22" s="10">
        <v>8095.6</v>
      </c>
      <c r="D22" s="8">
        <f t="shared" si="1"/>
        <v>99.10000000000036</v>
      </c>
      <c r="E22" s="13">
        <f t="shared" si="0"/>
        <v>101.23929219033327</v>
      </c>
    </row>
    <row r="23" spans="1:5" ht="36" customHeight="1">
      <c r="A23" s="6" t="s">
        <v>24</v>
      </c>
      <c r="B23" s="8">
        <v>1741</v>
      </c>
      <c r="C23" s="10">
        <v>1787</v>
      </c>
      <c r="D23" s="8">
        <f t="shared" si="1"/>
        <v>46</v>
      </c>
      <c r="E23" s="13">
        <f t="shared" si="0"/>
        <v>102.64215967834578</v>
      </c>
    </row>
    <row r="24" spans="1:5" ht="36" customHeight="1">
      <c r="A24" s="6" t="s">
        <v>25</v>
      </c>
      <c r="B24" s="8"/>
      <c r="C24" s="10"/>
      <c r="D24" s="8">
        <f t="shared" si="1"/>
        <v>0</v>
      </c>
      <c r="E24" s="13"/>
    </row>
    <row r="25" spans="1:5" ht="36" customHeight="1">
      <c r="A25" s="6" t="s">
        <v>26</v>
      </c>
      <c r="B25" s="8">
        <v>1295</v>
      </c>
      <c r="C25" s="10">
        <v>1383.6</v>
      </c>
      <c r="D25" s="8">
        <f t="shared" si="1"/>
        <v>88.59999999999991</v>
      </c>
      <c r="E25" s="13">
        <f t="shared" si="0"/>
        <v>106.84169884169883</v>
      </c>
    </row>
    <row r="26" spans="1:5" ht="18" customHeight="1">
      <c r="A26" s="6" t="s">
        <v>27</v>
      </c>
      <c r="B26" s="8">
        <v>38.6</v>
      </c>
      <c r="C26" s="10">
        <v>48.3</v>
      </c>
      <c r="D26" s="8">
        <f t="shared" si="1"/>
        <v>9.699999999999996</v>
      </c>
      <c r="E26" s="13">
        <f t="shared" si="0"/>
        <v>125.12953367875646</v>
      </c>
    </row>
    <row r="27" spans="1:5" ht="33.75" customHeight="1" hidden="1">
      <c r="A27" s="6" t="s">
        <v>31</v>
      </c>
      <c r="B27" s="10"/>
      <c r="C27" s="10"/>
      <c r="D27" s="8">
        <f t="shared" si="1"/>
        <v>0</v>
      </c>
      <c r="E27" s="13" t="e">
        <f t="shared" si="0"/>
        <v>#DIV/0!</v>
      </c>
    </row>
    <row r="28" spans="1:5" ht="15.75" customHeight="1">
      <c r="A28" s="6" t="s">
        <v>32</v>
      </c>
      <c r="B28" s="10"/>
      <c r="C28" s="10">
        <v>83.7</v>
      </c>
      <c r="D28" s="8"/>
      <c r="E28" s="3"/>
    </row>
    <row r="29" spans="1:5" ht="24" customHeight="1" thickBot="1">
      <c r="A29" s="4" t="s">
        <v>3</v>
      </c>
      <c r="B29" s="9">
        <f>B10+B19</f>
        <v>43073.5</v>
      </c>
      <c r="C29" s="9">
        <f>C10+C19</f>
        <v>45318.2</v>
      </c>
      <c r="D29" s="9">
        <f t="shared" si="1"/>
        <v>2244.699999999997</v>
      </c>
      <c r="E29" s="39">
        <f t="shared" si="0"/>
        <v>105.21132482849083</v>
      </c>
    </row>
    <row r="30" spans="1:5" ht="38.25" hidden="1" thickBot="1">
      <c r="A30" s="49" t="s">
        <v>42</v>
      </c>
      <c r="B30" s="50"/>
      <c r="C30" s="50"/>
      <c r="D30" s="51"/>
      <c r="E30" s="39"/>
    </row>
    <row r="31" spans="1:5" ht="38.25" hidden="1" thickBot="1">
      <c r="A31" s="49" t="s">
        <v>43</v>
      </c>
      <c r="B31" s="50"/>
      <c r="C31" s="50"/>
      <c r="D31" s="51"/>
      <c r="E31" s="39"/>
    </row>
    <row r="32" spans="1:5" ht="18.75" thickBot="1">
      <c r="A32" s="52" t="s">
        <v>44</v>
      </c>
      <c r="B32" s="53">
        <f>B31+B30+B29</f>
        <v>43073.5</v>
      </c>
      <c r="C32" s="53">
        <f>C31+C30+C29</f>
        <v>45318.2</v>
      </c>
      <c r="D32" s="53">
        <f>D31+D30+D29</f>
        <v>2244.699999999997</v>
      </c>
      <c r="E32" s="39">
        <f t="shared" si="0"/>
        <v>105.21132482849083</v>
      </c>
    </row>
    <row r="40" ht="12.75">
      <c r="E40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2013-09-05T06:47:12Z</cp:lastPrinted>
  <dcterms:created xsi:type="dcterms:W3CDTF">1996-10-08T23:32:33Z</dcterms:created>
  <dcterms:modified xsi:type="dcterms:W3CDTF">2013-09-13T05:29:29Z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